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1/Formblätter/"/>
    </mc:Choice>
  </mc:AlternateContent>
  <xr:revisionPtr revIDLastSave="1" documentId="13_ncr:1_{28698D29-21FF-4120-BDC4-12ACB99D7FA6}" xr6:coauthVersionLast="47" xr6:coauthVersionMax="47" xr10:uidLastSave="{F952C5A5-98D4-478F-A6F5-6356B4BBF011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Kennwerte'!$A$1:$G$34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3" l="1"/>
  <c r="G23" i="3"/>
  <c r="E23" i="3" s="1"/>
  <c r="E22" i="3"/>
  <c r="E19" i="3"/>
  <c r="E18" i="3"/>
  <c r="C11" i="3"/>
  <c r="G11" i="3" s="1"/>
  <c r="G5" i="3"/>
  <c r="G34" i="3" s="1"/>
  <c r="G12" i="3"/>
  <c r="G8" i="3"/>
</calcChain>
</file>

<file path=xl/sharedStrings.xml><?xml version="1.0" encoding="utf-8"?>
<sst xmlns="http://schemas.openxmlformats.org/spreadsheetml/2006/main" count="83" uniqueCount="52">
  <si>
    <t>m²</t>
  </si>
  <si>
    <t>Kennzahl:</t>
  </si>
  <si>
    <t>Alle gelb markierten Felder sind vom Verfasser auszufüllen.</t>
  </si>
  <si>
    <t>IST
(Verfasser)</t>
  </si>
  <si>
    <t>1.1</t>
  </si>
  <si>
    <t>1.2</t>
  </si>
  <si>
    <t>1.4</t>
  </si>
  <si>
    <t>1.3</t>
  </si>
  <si>
    <t>Einheit</t>
  </si>
  <si>
    <t>Anmerkungen</t>
  </si>
  <si>
    <t xml:space="preserve">energetische Maßnahmen - Fenster </t>
  </si>
  <si>
    <t xml:space="preserve">energetische Maßnahmen - Dämmung </t>
  </si>
  <si>
    <t>im Zusammenhang mit den Dächern</t>
  </si>
  <si>
    <t>im Zusammenhang mit der Außenwand (Außenluft)</t>
  </si>
  <si>
    <t>€/m²</t>
  </si>
  <si>
    <t>1.5</t>
  </si>
  <si>
    <t>1.6</t>
  </si>
  <si>
    <t>Einheitswert</t>
  </si>
  <si>
    <t>konzeptabhängig zu ergänzen</t>
  </si>
  <si>
    <t>im Zusammenhang mit erdberührten Bauteilen
bzw. Bauteilen über unbeheizten Kellern</t>
  </si>
  <si>
    <t>Fläche / Elemente</t>
  </si>
  <si>
    <t>Fenster (pauschal)</t>
  </si>
  <si>
    <t xml:space="preserve">Gesamtkosten - energetische Maßnahmen </t>
  </si>
  <si>
    <t>energetische Maßnahmen - Photovoltaik</t>
  </si>
  <si>
    <t>energetische Maßnahmen - Lüftungstechnik</t>
  </si>
  <si>
    <t>energetische Maßnahmen - Kälte-/Wärmeversorgung</t>
  </si>
  <si>
    <t>energetische Maßnahmen - weitere regenerative Energien / Ansätze</t>
  </si>
  <si>
    <t>Gesamtkosten der energetischer Maßnahmen</t>
  </si>
  <si>
    <t>raumstrukturelle Anpassungen</t>
  </si>
  <si>
    <t>1.7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</si>
  <si>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</si>
  <si>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Erstanschaffung - Kälteversorgung</t>
  </si>
  <si>
    <t>Erstanschaffung - Wärmeversorgung</t>
  </si>
  <si>
    <t>Erstanschaffung - Lüftungstechnik</t>
  </si>
  <si>
    <t>Erstanschaffung - Photovoltaik</t>
  </si>
  <si>
    <t>Austausch - Photovoltaik (auf einen Lebenszyklus von 50 Jahren)</t>
  </si>
  <si>
    <t>Austausch - Lüftungstechnik (auf einen Lebenszyklus von 50 Jahren)</t>
  </si>
  <si>
    <t>Austausch - Wärmeversorgung (auf einen Lebenszyklus von 50 Jahren)</t>
  </si>
  <si>
    <t>Austausch - Kälteversorgung (auf einen Lebenszyklus von 50 Jahren)</t>
  </si>
  <si>
    <t>260m² Dämmung Dachboden Nordflügel, 1920m² Dämmung und Dachbegrünung Aula und Bestandsdächer, 1020m² Überdachung Höfe</t>
  </si>
  <si>
    <t>1250m² Einbau Zwischenebenen 1. 
und 2.Obergeschoss,  750m² Dachaufstockung 3.Obergeschoss Ost (komplett)</t>
  </si>
  <si>
    <t>Kastenfenster - (Innenfenster Dreifachverglasung inklusive Sonnenschutz)</t>
  </si>
  <si>
    <t>340m² Dämmung Fensternischen, 645m² Innendämmung Nordfassade</t>
  </si>
  <si>
    <t>Keller Niedertemperatur - nur Austausch Fenster s.o.</t>
  </si>
  <si>
    <t>enthalten in Wärmeversorgung</t>
  </si>
  <si>
    <t>m³/h</t>
  </si>
  <si>
    <t>€/m³h</t>
  </si>
  <si>
    <t xml:space="preserve"> Hörsäle + Aula </t>
  </si>
  <si>
    <t>inklusive PVT und hydrl. Anbindung</t>
  </si>
  <si>
    <t>m</t>
  </si>
  <si>
    <t>€/m</t>
  </si>
  <si>
    <t xml:space="preserve">   Erneuerng Beleuchtung zu LED mit Präsenzregelung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</si>
</sst>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10"/>
      <color rgb="FFFFFF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 wrapText="1" indent="1"/>
    </xf>
    <xf numFmtId="49" fontId="0" fillId="2" borderId="6" xfId="0" applyNumberFormat="1" applyFill="1" applyBorder="1" applyAlignment="1">
      <alignment horizontal="left" vertical="center" wrapText="1" inden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vertical="top" wrapText="1"/>
    </xf>
    <xf numFmtId="44" fontId="2" fillId="2" borderId="15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left" vertical="center" wrapText="1" indent="1"/>
    </xf>
    <xf numFmtId="4" fontId="2" fillId="2" borderId="6" xfId="0" applyNumberFormat="1" applyFont="1" applyFill="1" applyBorder="1" applyAlignment="1">
      <alignment horizontal="left" vertical="center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zoomScaleNormal="100" zoomScaleSheetLayoutView="10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6.140625" style="13" customWidth="1"/>
    <col min="2" max="2" width="63.85546875" style="5" customWidth="1"/>
    <col min="3" max="3" width="22.28515625" style="4" customWidth="1"/>
    <col min="4" max="4" width="8.7109375" style="4" customWidth="1"/>
    <col min="5" max="5" width="22.28515625" style="4" customWidth="1"/>
    <col min="6" max="6" width="8.7109375" style="4" customWidth="1"/>
    <col min="7" max="7" width="25.28515625" style="5" customWidth="1"/>
    <col min="8" max="8" width="1.85546875" style="2" customWidth="1"/>
    <col min="9" max="9" width="39.85546875" style="5" customWidth="1"/>
    <col min="10" max="16384" width="11.42578125" style="2"/>
  </cols>
  <sheetData>
    <row r="1" spans="1:9" ht="20.25" x14ac:dyDescent="0.25">
      <c r="A1" s="7" t="s">
        <v>2</v>
      </c>
      <c r="D1" s="6"/>
      <c r="F1" s="6" t="s">
        <v>1</v>
      </c>
      <c r="G1" s="43">
        <v>242135</v>
      </c>
      <c r="I1" s="1"/>
    </row>
    <row r="2" spans="1:9" ht="21" thickBot="1" x14ac:dyDescent="0.3">
      <c r="A2" s="11"/>
      <c r="I2" s="1"/>
    </row>
    <row r="3" spans="1:9" s="1" customFormat="1" ht="60" customHeight="1" thickTop="1" x14ac:dyDescent="0.25">
      <c r="A3" s="22"/>
      <c r="B3" s="40" t="s">
        <v>30</v>
      </c>
      <c r="C3" s="41"/>
      <c r="D3" s="41"/>
      <c r="E3" s="41"/>
      <c r="F3" s="41"/>
      <c r="G3" s="42"/>
    </row>
    <row r="4" spans="1:9" s="3" customFormat="1" ht="28.5" x14ac:dyDescent="0.25">
      <c r="A4" s="23" t="s">
        <v>4</v>
      </c>
      <c r="B4" s="27" t="s">
        <v>28</v>
      </c>
      <c r="C4" s="25"/>
      <c r="D4" s="25"/>
      <c r="E4" s="25"/>
      <c r="F4" s="25"/>
      <c r="G4" s="26" t="s">
        <v>3</v>
      </c>
      <c r="I4" s="24" t="s">
        <v>9</v>
      </c>
    </row>
    <row r="5" spans="1:9" ht="45" customHeight="1" x14ac:dyDescent="0.25">
      <c r="A5" s="12"/>
      <c r="B5" s="29" t="s">
        <v>28</v>
      </c>
      <c r="C5" s="17"/>
      <c r="D5" s="15"/>
      <c r="E5" s="17"/>
      <c r="F5" s="15"/>
      <c r="G5" s="21">
        <f>1500000+2250000</f>
        <v>3750000</v>
      </c>
      <c r="I5" s="36" t="s">
        <v>40</v>
      </c>
    </row>
    <row r="6" spans="1:9" ht="6.75" customHeight="1" x14ac:dyDescent="0.25">
      <c r="A6" s="12"/>
      <c r="B6" s="8"/>
      <c r="C6" s="17"/>
      <c r="D6" s="9"/>
      <c r="E6" s="17"/>
      <c r="F6" s="9"/>
      <c r="G6" s="21"/>
      <c r="I6" s="17"/>
    </row>
    <row r="7" spans="1:9" s="3" customFormat="1" ht="28.5" x14ac:dyDescent="0.25">
      <c r="A7" s="23" t="s">
        <v>5</v>
      </c>
      <c r="B7" s="27" t="s">
        <v>10</v>
      </c>
      <c r="C7" s="25"/>
      <c r="D7" s="25"/>
      <c r="E7" s="25"/>
      <c r="F7" s="25"/>
      <c r="G7" s="26" t="s">
        <v>3</v>
      </c>
      <c r="I7" s="24" t="s">
        <v>9</v>
      </c>
    </row>
    <row r="8" spans="1:9" ht="45" customHeight="1" x14ac:dyDescent="0.25">
      <c r="A8" s="12"/>
      <c r="B8" s="29" t="s">
        <v>21</v>
      </c>
      <c r="C8" s="17"/>
      <c r="D8" s="15"/>
      <c r="E8" s="17"/>
      <c r="F8" s="15"/>
      <c r="G8" s="21">
        <f>1780000</f>
        <v>1780000</v>
      </c>
      <c r="I8" s="36" t="s">
        <v>41</v>
      </c>
    </row>
    <row r="9" spans="1:9" ht="6.75" customHeight="1" x14ac:dyDescent="0.25">
      <c r="A9" s="12"/>
      <c r="B9" s="8"/>
      <c r="C9" s="17"/>
      <c r="D9" s="9"/>
      <c r="E9" s="17"/>
      <c r="F9" s="9"/>
      <c r="G9" s="21"/>
      <c r="I9" s="17"/>
    </row>
    <row r="10" spans="1:9" s="3" customFormat="1" ht="28.5" x14ac:dyDescent="0.25">
      <c r="A10" s="23" t="s">
        <v>7</v>
      </c>
      <c r="B10" s="27" t="s">
        <v>11</v>
      </c>
      <c r="C10" s="25" t="s">
        <v>20</v>
      </c>
      <c r="D10" s="25" t="s">
        <v>8</v>
      </c>
      <c r="E10" s="25" t="s">
        <v>17</v>
      </c>
      <c r="F10" s="25" t="s">
        <v>8</v>
      </c>
      <c r="G10" s="26" t="s">
        <v>3</v>
      </c>
      <c r="I10" s="24" t="s">
        <v>9</v>
      </c>
    </row>
    <row r="11" spans="1:9" ht="49.15" customHeight="1" x14ac:dyDescent="0.25">
      <c r="A11" s="12"/>
      <c r="B11" s="38" t="s">
        <v>12</v>
      </c>
      <c r="C11" s="19">
        <f>260+1920+1050</f>
        <v>3230</v>
      </c>
      <c r="D11" s="15" t="s">
        <v>0</v>
      </c>
      <c r="E11" s="19">
        <v>815</v>
      </c>
      <c r="F11" s="15" t="s">
        <v>14</v>
      </c>
      <c r="G11" s="21">
        <f>C11*E11</f>
        <v>2632450</v>
      </c>
      <c r="I11" s="16" t="s">
        <v>39</v>
      </c>
    </row>
    <row r="12" spans="1:9" ht="30" customHeight="1" x14ac:dyDescent="0.25">
      <c r="A12" s="12"/>
      <c r="B12" s="29" t="s">
        <v>13</v>
      </c>
      <c r="C12" s="19">
        <v>985</v>
      </c>
      <c r="D12" s="15" t="s">
        <v>0</v>
      </c>
      <c r="E12" s="19">
        <v>275</v>
      </c>
      <c r="F12" s="15" t="s">
        <v>14</v>
      </c>
      <c r="G12" s="21">
        <f>C12*E12</f>
        <v>270875</v>
      </c>
      <c r="I12" s="16" t="s">
        <v>42</v>
      </c>
    </row>
    <row r="13" spans="1:9" ht="30" customHeight="1" x14ac:dyDescent="0.25">
      <c r="A13" s="12"/>
      <c r="B13" s="29" t="s">
        <v>19</v>
      </c>
      <c r="C13" s="19">
        <v>0</v>
      </c>
      <c r="D13" s="15" t="s">
        <v>0</v>
      </c>
      <c r="E13" s="19">
        <v>0</v>
      </c>
      <c r="F13" s="15" t="s">
        <v>14</v>
      </c>
      <c r="G13" s="21">
        <v>0</v>
      </c>
      <c r="I13" s="16" t="s">
        <v>43</v>
      </c>
    </row>
    <row r="14" spans="1:9" ht="6.6" customHeight="1" x14ac:dyDescent="0.25">
      <c r="A14" s="12"/>
      <c r="B14" s="8"/>
      <c r="C14" s="19"/>
      <c r="D14" s="20"/>
      <c r="E14" s="19"/>
      <c r="F14" s="15"/>
      <c r="G14" s="21"/>
      <c r="I14" s="37"/>
    </row>
    <row r="15" spans="1:9" s="3" customFormat="1" ht="28.5" x14ac:dyDescent="0.25">
      <c r="A15" s="23" t="s">
        <v>6</v>
      </c>
      <c r="B15" s="27" t="s">
        <v>25</v>
      </c>
      <c r="C15" s="25"/>
      <c r="D15" s="25"/>
      <c r="E15" s="25"/>
      <c r="F15" s="25"/>
      <c r="G15" s="26" t="s">
        <v>3</v>
      </c>
      <c r="I15" s="24" t="s">
        <v>9</v>
      </c>
    </row>
    <row r="16" spans="1:9" ht="30" customHeight="1" x14ac:dyDescent="0.25">
      <c r="A16" s="12"/>
      <c r="B16" s="29" t="s">
        <v>31</v>
      </c>
      <c r="C16" s="17"/>
      <c r="D16" s="10"/>
      <c r="E16" s="17"/>
      <c r="F16" s="10"/>
      <c r="G16" s="21">
        <v>0</v>
      </c>
      <c r="I16" s="16" t="s">
        <v>44</v>
      </c>
    </row>
    <row r="17" spans="1:9" ht="30" customHeight="1" x14ac:dyDescent="0.25">
      <c r="A17" s="12"/>
      <c r="B17" s="29" t="s">
        <v>38</v>
      </c>
      <c r="C17" s="17"/>
      <c r="D17" s="10"/>
      <c r="E17" s="17"/>
      <c r="F17" s="10"/>
      <c r="G17" s="21">
        <v>0</v>
      </c>
      <c r="I17" s="16"/>
    </row>
    <row r="18" spans="1:9" ht="30" customHeight="1" x14ac:dyDescent="0.25">
      <c r="A18" s="12"/>
      <c r="B18" s="29" t="s">
        <v>32</v>
      </c>
      <c r="C18" s="17">
        <v>16991</v>
      </c>
      <c r="D18" s="15" t="s">
        <v>0</v>
      </c>
      <c r="E18" s="17">
        <f>G18/C18</f>
        <v>143.01689129539167</v>
      </c>
      <c r="F18" s="15" t="s">
        <v>14</v>
      </c>
      <c r="G18" s="21">
        <v>2430000</v>
      </c>
      <c r="I18" s="16"/>
    </row>
    <row r="19" spans="1:9" ht="30" customHeight="1" x14ac:dyDescent="0.25">
      <c r="A19" s="12"/>
      <c r="B19" s="29" t="s">
        <v>37</v>
      </c>
      <c r="C19" s="17">
        <v>16991</v>
      </c>
      <c r="D19" s="15" t="s">
        <v>0</v>
      </c>
      <c r="E19" s="17">
        <f>G19/C19</f>
        <v>102.40715673003355</v>
      </c>
      <c r="F19" s="15" t="s">
        <v>14</v>
      </c>
      <c r="G19" s="21">
        <v>1740000</v>
      </c>
      <c r="I19" s="16"/>
    </row>
    <row r="20" spans="1:9" ht="6.75" customHeight="1" x14ac:dyDescent="0.25">
      <c r="A20" s="12"/>
      <c r="B20" s="8"/>
      <c r="C20" s="17"/>
      <c r="D20" s="20"/>
      <c r="E20" s="17"/>
      <c r="F20" s="20"/>
      <c r="G20" s="21"/>
      <c r="I20" s="16"/>
    </row>
    <row r="21" spans="1:9" s="3" customFormat="1" ht="28.5" x14ac:dyDescent="0.25">
      <c r="A21" s="23" t="s">
        <v>15</v>
      </c>
      <c r="B21" s="27" t="s">
        <v>24</v>
      </c>
      <c r="C21" s="25"/>
      <c r="D21" s="25"/>
      <c r="E21" s="25"/>
      <c r="F21" s="25"/>
      <c r="G21" s="26" t="s">
        <v>3</v>
      </c>
      <c r="I21" s="24" t="s">
        <v>9</v>
      </c>
    </row>
    <row r="22" spans="1:9" ht="30" customHeight="1" x14ac:dyDescent="0.25">
      <c r="A22" s="12"/>
      <c r="B22" s="29" t="s">
        <v>33</v>
      </c>
      <c r="C22" s="17">
        <v>32000</v>
      </c>
      <c r="D22" s="14" t="s">
        <v>45</v>
      </c>
      <c r="E22" s="17">
        <f>G22/C22</f>
        <v>20.6875</v>
      </c>
      <c r="F22" s="14" t="s">
        <v>46</v>
      </c>
      <c r="G22" s="21">
        <v>662000</v>
      </c>
      <c r="I22" s="16" t="s">
        <v>47</v>
      </c>
    </row>
    <row r="23" spans="1:9" ht="30" customHeight="1" x14ac:dyDescent="0.25">
      <c r="A23" s="12"/>
      <c r="B23" s="29" t="s">
        <v>36</v>
      </c>
      <c r="C23" s="17">
        <v>32000</v>
      </c>
      <c r="D23" s="14" t="s">
        <v>45</v>
      </c>
      <c r="E23" s="17">
        <f>G23/C23</f>
        <v>41.375</v>
      </c>
      <c r="F23" s="14" t="s">
        <v>46</v>
      </c>
      <c r="G23" s="21">
        <f>G22*2</f>
        <v>1324000</v>
      </c>
      <c r="I23" s="16"/>
    </row>
    <row r="24" spans="1:9" ht="6.75" customHeight="1" x14ac:dyDescent="0.25">
      <c r="A24" s="12"/>
      <c r="B24" s="8"/>
      <c r="C24" s="17"/>
      <c r="D24" s="9"/>
      <c r="E24" s="17"/>
      <c r="F24" s="9"/>
      <c r="G24" s="21"/>
      <c r="I24" s="16"/>
    </row>
    <row r="25" spans="1:9" s="3" customFormat="1" ht="28.5" x14ac:dyDescent="0.25">
      <c r="A25" s="23" t="s">
        <v>16</v>
      </c>
      <c r="B25" s="27" t="s">
        <v>23</v>
      </c>
      <c r="C25" s="25"/>
      <c r="D25" s="25"/>
      <c r="E25" s="25"/>
      <c r="F25" s="25"/>
      <c r="G25" s="26" t="s">
        <v>3</v>
      </c>
      <c r="I25" s="24" t="s">
        <v>9</v>
      </c>
    </row>
    <row r="26" spans="1:9" ht="30" customHeight="1" x14ac:dyDescent="0.25">
      <c r="A26" s="12"/>
      <c r="B26" s="29" t="s">
        <v>34</v>
      </c>
      <c r="C26" s="17"/>
      <c r="D26" s="14"/>
      <c r="E26" s="17"/>
      <c r="F26" s="14"/>
      <c r="G26" s="21">
        <v>850000</v>
      </c>
      <c r="I26" s="16"/>
    </row>
    <row r="27" spans="1:9" ht="30" customHeight="1" x14ac:dyDescent="0.25">
      <c r="A27" s="12"/>
      <c r="B27" s="29" t="s">
        <v>35</v>
      </c>
      <c r="C27" s="17"/>
      <c r="D27" s="14"/>
      <c r="E27" s="17"/>
      <c r="F27" s="14"/>
      <c r="G27" s="21">
        <v>1330000</v>
      </c>
      <c r="I27" s="16" t="s">
        <v>48</v>
      </c>
    </row>
    <row r="28" spans="1:9" ht="6.75" customHeight="1" x14ac:dyDescent="0.25">
      <c r="A28" s="12"/>
      <c r="B28" s="8"/>
      <c r="C28" s="17"/>
      <c r="D28" s="9"/>
      <c r="E28" s="17"/>
      <c r="F28" s="9"/>
      <c r="G28" s="21"/>
      <c r="I28" s="16"/>
    </row>
    <row r="29" spans="1:9" s="3" customFormat="1" ht="28.5" x14ac:dyDescent="0.25">
      <c r="A29" s="23" t="s">
        <v>29</v>
      </c>
      <c r="B29" s="27" t="s">
        <v>26</v>
      </c>
      <c r="C29" s="25" t="s">
        <v>20</v>
      </c>
      <c r="D29" s="25" t="s">
        <v>8</v>
      </c>
      <c r="E29" s="25" t="s">
        <v>17</v>
      </c>
      <c r="F29" s="25" t="s">
        <v>8</v>
      </c>
      <c r="G29" s="26" t="s">
        <v>3</v>
      </c>
      <c r="I29" s="24" t="s">
        <v>9</v>
      </c>
    </row>
    <row r="30" spans="1:9" ht="30" customHeight="1" x14ac:dyDescent="0.25">
      <c r="A30" s="12"/>
      <c r="B30" s="30" t="s">
        <v>18</v>
      </c>
      <c r="C30" s="19">
        <v>3000</v>
      </c>
      <c r="D30" s="19" t="s">
        <v>49</v>
      </c>
      <c r="E30" s="19">
        <v>180</v>
      </c>
      <c r="F30" s="19" t="s">
        <v>50</v>
      </c>
      <c r="G30" s="21">
        <f>C30*E30</f>
        <v>540000</v>
      </c>
      <c r="I30" s="16"/>
    </row>
    <row r="31" spans="1:9" ht="30" customHeight="1" x14ac:dyDescent="0.25">
      <c r="A31" s="12"/>
      <c r="B31" s="39" t="s">
        <v>51</v>
      </c>
      <c r="C31" s="19">
        <v>7400</v>
      </c>
      <c r="D31" s="19" t="s">
        <v>0</v>
      </c>
      <c r="E31" s="19">
        <v>100</v>
      </c>
      <c r="F31" s="19"/>
      <c r="G31" s="21">
        <v>740000</v>
      </c>
      <c r="I31" s="16"/>
    </row>
    <row r="32" spans="1:9" ht="6.75" customHeight="1" x14ac:dyDescent="0.25">
      <c r="A32" s="12"/>
      <c r="B32" s="18"/>
      <c r="C32" s="19"/>
      <c r="D32" s="19"/>
      <c r="E32" s="19"/>
      <c r="F32" s="19"/>
      <c r="G32" s="21"/>
      <c r="I32" s="16"/>
    </row>
    <row r="33" spans="1:9" ht="46.5" customHeight="1" x14ac:dyDescent="0.25">
      <c r="A33" s="23"/>
      <c r="B33" s="27" t="s">
        <v>22</v>
      </c>
      <c r="C33" s="25"/>
      <c r="D33" s="25"/>
      <c r="E33" s="25"/>
      <c r="F33" s="25"/>
      <c r="G33" s="26" t="s">
        <v>3</v>
      </c>
      <c r="I33" s="24" t="s">
        <v>9</v>
      </c>
    </row>
    <row r="34" spans="1:9" ht="27.75" customHeight="1" thickBot="1" x14ac:dyDescent="0.3">
      <c r="A34" s="31"/>
      <c r="B34" s="32" t="s">
        <v>27</v>
      </c>
      <c r="C34" s="33"/>
      <c r="D34" s="34"/>
      <c r="E34" s="33"/>
      <c r="F34" s="34"/>
      <c r="G34" s="35">
        <f>SUM(G5+G8+G11+G12+G13+G16+G18+G22+G26+G30+G31)</f>
        <v>13655325</v>
      </c>
      <c r="H34" s="28"/>
      <c r="I34" s="16"/>
    </row>
    <row r="35" spans="1:9" ht="15" thickTop="1" x14ac:dyDescent="0.25"/>
  </sheetData>
  <mergeCells count="1">
    <mergeCell ref="B3:G3"/>
  </mergeCells>
  <phoneticPr fontId="4" type="noConversion"/>
  <pageMargins left="0.78740157480314965" right="0.78740157480314965" top="1.5748031496062993" bottom="0.59055118110236227" header="0.51181102362204722" footer="0.39370078740157483"/>
  <pageSetup paperSize="9" scale="56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961845bc-b540-44cd-b6c1-e80895590e9a"/>
    <ds:schemaRef ds:uri="b7cb036a-9f2e-48b2-afd6-547dd03ece85"/>
    <ds:schemaRef ds:uri="http://purl.org/dc/terms/"/>
    <ds:schemaRef ds:uri="http://schemas.microsoft.com/office/infopath/2007/PartnerControls"/>
    <ds:schemaRef ds:uri="26f9a7ac-6872-4ea0-a1b5-2fde7bfb3cec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d86b1986-bb9f-4ccc-86c9-6ccf075c3c34"/>
    <ds:schemaRef ds:uri="18463d4b-1487-4e3b-a8d5-a0c716de7be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Merve Yücel</cp:lastModifiedBy>
  <cp:lastPrinted>2024-05-17T14:30:29Z</cp:lastPrinted>
  <dcterms:created xsi:type="dcterms:W3CDTF">2000-10-12T14:31:01Z</dcterms:created>
  <dcterms:modified xsi:type="dcterms:W3CDTF">2024-05-22T12:31:00Z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